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's AND HOA's\HOA VALLEY WEST\Financials\2018-2019 FINANCIALS\"/>
    </mc:Choice>
  </mc:AlternateContent>
  <xr:revisionPtr revIDLastSave="0" documentId="8_{E1DCDF43-00C6-446F-9B5C-362E70A18C82}" xr6:coauthVersionLast="34" xr6:coauthVersionMax="34" xr10:uidLastSave="{00000000-0000-0000-0000-000000000000}"/>
  <bookViews>
    <workbookView xWindow="0" yWindow="0" windowWidth="28800" windowHeight="12210" xr2:uid="{C7D87025-3D66-4B27-92B2-E5C9B38BD8C2}"/>
  </bookViews>
  <sheets>
    <sheet name="18-19 budget HOA copy" sheetId="2" r:id="rId1"/>
    <sheet name="Reserve items-comps" sheetId="3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2" l="1"/>
  <c r="D17" i="2"/>
  <c r="D38" i="2" l="1"/>
  <c r="D41" i="2" s="1"/>
  <c r="C8" i="3" l="1"/>
  <c r="E47" i="2"/>
  <c r="E36" i="2"/>
  <c r="C29" i="2"/>
  <c r="C25" i="2"/>
  <c r="E17" i="2"/>
  <c r="C8" i="2"/>
  <c r="C17" i="2" s="1"/>
  <c r="E38" i="2" l="1"/>
</calcChain>
</file>

<file path=xl/sharedStrings.xml><?xml version="1.0" encoding="utf-8"?>
<sst xmlns="http://schemas.openxmlformats.org/spreadsheetml/2006/main" count="117" uniqueCount="106">
  <si>
    <t>2008/2009 Budget</t>
  </si>
  <si>
    <t>BUDGET</t>
  </si>
  <si>
    <t>Notes</t>
  </si>
  <si>
    <t>FOR COMPARISON</t>
  </si>
  <si>
    <t>INCOME</t>
  </si>
  <si>
    <t xml:space="preserve">        Association Dues </t>
  </si>
  <si>
    <t xml:space="preserve">        Initial Assessment</t>
  </si>
  <si>
    <t xml:space="preserve">        Design review fee</t>
  </si>
  <si>
    <t xml:space="preserve">        Lien Fee - reimbursement</t>
  </si>
  <si>
    <t xml:space="preserve">        Other Income - NSF reimb./late fees</t>
  </si>
  <si>
    <t xml:space="preserve">        Misc. Income</t>
  </si>
  <si>
    <t xml:space="preserve"> </t>
  </si>
  <si>
    <t xml:space="preserve">        Enforcement - Architectural</t>
  </si>
  <si>
    <t xml:space="preserve">        Enforcement - any not architec. Related</t>
  </si>
  <si>
    <t xml:space="preserve">        Bank Interest</t>
  </si>
  <si>
    <t>TOTAL INCOME</t>
  </si>
  <si>
    <t>EXPENSES</t>
  </si>
  <si>
    <t>Unit Billable</t>
  </si>
  <si>
    <t>off-sets with income</t>
  </si>
  <si>
    <t>Repair / Replacement (not resv item)</t>
  </si>
  <si>
    <t>repairs not reserve</t>
  </si>
  <si>
    <t>Park/Lawn Maintenance</t>
  </si>
  <si>
    <t>grounds maint; dog waste rmvl &amp; bags, weed cntrl, trash rmvl, spring/fall clean</t>
  </si>
  <si>
    <t>Tree Replacement - additional</t>
  </si>
  <si>
    <t>Sprinkler System - turn on/off; repairs</t>
  </si>
  <si>
    <t>Start/shut-off &amp; repairs &amp; addt'l sprinklers</t>
  </si>
  <si>
    <t>Snow Removal</t>
  </si>
  <si>
    <t>Northwestern Energy</t>
  </si>
  <si>
    <t>average</t>
  </si>
  <si>
    <t>Management/Accounting Fee</t>
  </si>
  <si>
    <t>Professional - design review</t>
  </si>
  <si>
    <t>Insurance</t>
  </si>
  <si>
    <t xml:space="preserve">For Gen Liability and D &amp; O </t>
  </si>
  <si>
    <t>Legal/Acctg: attorney, liens, tax filing</t>
  </si>
  <si>
    <t>Office supplies, postage, website, bank fee</t>
  </si>
  <si>
    <t>supplies, website, bank fee, postage = # of individual lots/owners</t>
  </si>
  <si>
    <t>Property Tax for open space &amp; parks</t>
  </si>
  <si>
    <t>Annual Meeting</t>
  </si>
  <si>
    <t xml:space="preserve">Facility rental </t>
  </si>
  <si>
    <t>Christmas Lights - Décor</t>
  </si>
  <si>
    <t>Estimated</t>
  </si>
  <si>
    <t>Total OPERATING Expenses</t>
  </si>
  <si>
    <t>Total Operating Expenses</t>
  </si>
  <si>
    <t>Net Inc/Exp (before Reserve Cont.)</t>
  </si>
  <si>
    <t>FUND Reserve / Future Replacements Acct.</t>
  </si>
  <si>
    <t>Projects/Replacement - COMPLETED!</t>
  </si>
  <si>
    <t>Projects/Replacement - Future</t>
  </si>
  <si>
    <t>Net Reserve account total</t>
  </si>
  <si>
    <t>Projected reserve balance a/o 6.30.19</t>
  </si>
  <si>
    <t>Attorney Fees / Lien Fees / Tax Filing (chg'd to lot owner where applicable)</t>
  </si>
  <si>
    <t xml:space="preserve">4 year average  </t>
  </si>
  <si>
    <t>APPROVED</t>
  </si>
  <si>
    <t>July '18-June '19</t>
  </si>
  <si>
    <t>Reserve study update</t>
  </si>
  <si>
    <t>Net income/loss</t>
  </si>
  <si>
    <t xml:space="preserve">FUND Reserve / Future Replacements Contribution </t>
  </si>
  <si>
    <t>Reserve Acct. - Bal forward a/o 6.30.17</t>
  </si>
  <si>
    <t>Reserve projects</t>
  </si>
  <si>
    <t>DUES $140</t>
  </si>
  <si>
    <t>RESERVE TARGET by 6.30.2017-$106,360.00</t>
  </si>
  <si>
    <t>RESERVE TARGET by 6.30.2018-$141,717.00</t>
  </si>
  <si>
    <t>RESERVE TARGET by 6.30.2019-$189,330.00</t>
  </si>
  <si>
    <t>RESERVE TARGET by 6.30.2020-$268,134.00</t>
  </si>
  <si>
    <t>JULY 1, 2018 thru June 30, 2019</t>
  </si>
  <si>
    <t>est. 110 transfers</t>
  </si>
  <si>
    <t>Fiscal Year 2018-19</t>
  </si>
  <si>
    <t>PLAYGROUND MULCH</t>
  </si>
  <si>
    <t>BABCOCK BERMS</t>
  </si>
  <si>
    <t>MAILBOX INSTALL</t>
  </si>
  <si>
    <t>TRAIL RENOVATIONS</t>
  </si>
  <si>
    <t>FERGUSON IRRIGATION</t>
  </si>
  <si>
    <t>TOTAL FOR 2017-18</t>
  </si>
  <si>
    <t>IRRIGATION PUMP SYSTEM INSTALL</t>
  </si>
  <si>
    <t>STREAM EROSION CONTROL</t>
  </si>
  <si>
    <t>CATTAIL REMOVAL-MEYERS LAKE</t>
  </si>
  <si>
    <t>PARK STATUE</t>
  </si>
  <si>
    <t>VALLEY WEST</t>
  </si>
  <si>
    <t>$420/YEAR</t>
  </si>
  <si>
    <t>BAXTER MEADOWS</t>
  </si>
  <si>
    <t>$780/YEAR</t>
  </si>
  <si>
    <t>BAXTER SQUARE</t>
  </si>
  <si>
    <t>$700/YEAR</t>
  </si>
  <si>
    <t>BRIDGER CREEK-LEGENDS</t>
  </si>
  <si>
    <t>ELK GROVE</t>
  </si>
  <si>
    <t>$550/YEAR</t>
  </si>
  <si>
    <t>MIDDLE CREEK PARKLANDS</t>
  </si>
  <si>
    <t>$600/YEAR</t>
  </si>
  <si>
    <t>LOYAL GARDENS</t>
  </si>
  <si>
    <t>$540/YEAR</t>
  </si>
  <si>
    <t>RIVER ROCK</t>
  </si>
  <si>
    <t>$444/YEAR</t>
  </si>
  <si>
    <t>VALLEY GROVE</t>
  </si>
  <si>
    <t>WEST MEADOW</t>
  </si>
  <si>
    <t>offset with design review expenses</t>
  </si>
  <si>
    <t>off-sets w/ income</t>
  </si>
  <si>
    <t>Est. plant/replace trees (36 trees + 4 donated); mulch and stake</t>
  </si>
  <si>
    <t>2018-19 Reserve projects (detailed on next page)</t>
  </si>
  <si>
    <t>Est. to include new Lakes lots</t>
  </si>
  <si>
    <t>TOTAL FOR 2018-19</t>
  </si>
  <si>
    <t>RESERVE/REPLACEMENT PROJECTS COMPLETED 2017-18</t>
  </si>
  <si>
    <t>RESERVE/REPLACEMENTS PROJECTS FOR 2018-19</t>
  </si>
  <si>
    <t>YTD</t>
  </si>
  <si>
    <t>TOTALS</t>
  </si>
  <si>
    <t>ACTUAL</t>
  </si>
  <si>
    <t>July '17-June '18</t>
  </si>
  <si>
    <t>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</si>
</sst>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9"/>
      <name val="Arial"/>
      <family val="2"/>
    </font>
    <font>
      <sz val="9"/>
      <color rgb="FF00B0F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rgb="FF0070C0"/>
      <name val="Arial"/>
      <family val="2"/>
    </font>
    <font>
      <sz val="14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2" fillId="0" borderId="0" xfId="1" applyFont="1"/>
    <xf numFmtId="0" fontId="2" fillId="0" borderId="0" xfId="1" applyFont="1" applyFill="1"/>
    <xf numFmtId="0" fontId="6" fillId="0" borderId="0" xfId="1" applyFont="1"/>
    <xf numFmtId="164" fontId="6" fillId="0" borderId="0" xfId="1" applyNumberFormat="1" applyFont="1"/>
    <xf numFmtId="0" fontId="6" fillId="0" borderId="0" xfId="1" applyFont="1" applyBorder="1"/>
    <xf numFmtId="0" fontId="6" fillId="0" borderId="0" xfId="1" applyFont="1" applyFill="1" applyBorder="1"/>
    <xf numFmtId="0" fontId="6" fillId="2" borderId="2" xfId="1" applyFont="1" applyFill="1" applyBorder="1"/>
    <xf numFmtId="0" fontId="2" fillId="2" borderId="2" xfId="1" applyFont="1" applyFill="1" applyBorder="1"/>
    <xf numFmtId="164" fontId="6" fillId="2" borderId="2" xfId="1" applyNumberFormat="1" applyFont="1" applyFill="1" applyBorder="1"/>
    <xf numFmtId="0" fontId="0" fillId="5" borderId="0" xfId="0" applyFill="1" applyBorder="1"/>
    <xf numFmtId="0" fontId="0" fillId="2" borderId="0" xfId="0" applyFill="1" applyBorder="1"/>
    <xf numFmtId="0" fontId="0" fillId="0" borderId="0" xfId="0" applyAlignment="1"/>
    <xf numFmtId="0" fontId="2" fillId="0" borderId="2" xfId="1" applyFont="1" applyBorder="1"/>
    <xf numFmtId="0" fontId="2" fillId="0" borderId="2" xfId="1" applyFont="1" applyFill="1" applyBorder="1"/>
    <xf numFmtId="0" fontId="4" fillId="0" borderId="2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164" fontId="2" fillId="0" borderId="2" xfId="1" applyNumberFormat="1" applyFont="1" applyBorder="1"/>
    <xf numFmtId="0" fontId="6" fillId="0" borderId="2" xfId="1" applyFont="1" applyBorder="1"/>
    <xf numFmtId="0" fontId="2" fillId="0" borderId="2" xfId="0" applyFont="1" applyBorder="1" applyAlignment="1">
      <alignment horizontal="center"/>
    </xf>
    <xf numFmtId="164" fontId="6" fillId="0" borderId="2" xfId="1" applyNumberFormat="1" applyFont="1" applyBorder="1"/>
    <xf numFmtId="0" fontId="6" fillId="0" borderId="2" xfId="1" applyFont="1" applyFill="1" applyBorder="1"/>
    <xf numFmtId="164" fontId="2" fillId="0" borderId="2" xfId="1" applyNumberFormat="1" applyFont="1" applyFill="1" applyBorder="1"/>
    <xf numFmtId="0" fontId="7" fillId="0" borderId="2" xfId="1" applyFont="1" applyBorder="1"/>
    <xf numFmtId="0" fontId="2" fillId="3" borderId="2" xfId="1" applyFont="1" applyFill="1" applyBorder="1"/>
    <xf numFmtId="0" fontId="7" fillId="0" borderId="2" xfId="1" applyFont="1" applyBorder="1" applyAlignment="1">
      <alignment wrapText="1"/>
    </xf>
    <xf numFmtId="0" fontId="2" fillId="0" borderId="2" xfId="1" applyFont="1" applyBorder="1" applyAlignment="1">
      <alignment horizontal="right"/>
    </xf>
    <xf numFmtId="0" fontId="2" fillId="4" borderId="2" xfId="1" applyFont="1" applyFill="1" applyBorder="1"/>
    <xf numFmtId="164" fontId="7" fillId="0" borderId="2" xfId="1" applyNumberFormat="1" applyFont="1" applyBorder="1"/>
    <xf numFmtId="0" fontId="11" fillId="0" borderId="7" xfId="0" applyFont="1" applyBorder="1" applyAlignment="1"/>
    <xf numFmtId="0" fontId="12" fillId="0" borderId="8" xfId="0" applyFont="1" applyBorder="1"/>
    <xf numFmtId="0" fontId="12" fillId="0" borderId="3" xfId="0" applyFont="1" applyBorder="1"/>
    <xf numFmtId="0" fontId="12" fillId="0" borderId="9" xfId="0" applyFont="1" applyBorder="1"/>
    <xf numFmtId="0" fontId="12" fillId="0" borderId="0" xfId="0" applyFont="1" applyBorder="1"/>
    <xf numFmtId="0" fontId="12" fillId="0" borderId="4" xfId="0" applyFont="1" applyBorder="1"/>
    <xf numFmtId="44" fontId="12" fillId="0" borderId="9" xfId="0" applyNumberFormat="1" applyFont="1" applyBorder="1"/>
    <xf numFmtId="44" fontId="12" fillId="0" borderId="0" xfId="0" applyNumberFormat="1" applyFont="1" applyBorder="1"/>
    <xf numFmtId="44" fontId="12" fillId="0" borderId="4" xfId="0" applyNumberFormat="1" applyFont="1" applyBorder="1"/>
    <xf numFmtId="44" fontId="12" fillId="0" borderId="5" xfId="0" applyNumberFormat="1" applyFont="1" applyBorder="1"/>
    <xf numFmtId="44" fontId="13" fillId="0" borderId="0" xfId="0" applyNumberFormat="1" applyFont="1" applyBorder="1"/>
    <xf numFmtId="0" fontId="13" fillId="0" borderId="9" xfId="0" applyFont="1" applyBorder="1"/>
    <xf numFmtId="0" fontId="13" fillId="0" borderId="0" xfId="0" applyFont="1" applyBorder="1"/>
    <xf numFmtId="0" fontId="13" fillId="0" borderId="4" xfId="0" applyFont="1" applyBorder="1"/>
    <xf numFmtId="0" fontId="11" fillId="0" borderId="9" xfId="0" applyFont="1" applyBorder="1"/>
    <xf numFmtId="44" fontId="12" fillId="0" borderId="10" xfId="0" applyNumberFormat="1" applyFont="1" applyFill="1" applyBorder="1"/>
    <xf numFmtId="0" fontId="13" fillId="0" borderId="6" xfId="0" applyFont="1" applyBorder="1"/>
    <xf numFmtId="44" fontId="12" fillId="0" borderId="11" xfId="0" applyNumberFormat="1" applyFont="1" applyBorder="1"/>
    <xf numFmtId="0" fontId="13" fillId="0" borderId="7" xfId="0" applyFont="1" applyBorder="1" applyAlignment="1">
      <alignment horizontal="center"/>
    </xf>
    <xf numFmtId="0" fontId="13" fillId="0" borderId="3" xfId="0" applyFont="1" applyBorder="1"/>
    <xf numFmtId="0" fontId="13" fillId="0" borderId="10" xfId="0" applyFont="1" applyBorder="1"/>
    <xf numFmtId="0" fontId="13" fillId="0" borderId="5" xfId="0" applyFont="1" applyBorder="1"/>
    <xf numFmtId="44" fontId="12" fillId="0" borderId="12" xfId="0" applyNumberFormat="1" applyFont="1" applyBorder="1"/>
    <xf numFmtId="44" fontId="2" fillId="2" borderId="13" xfId="0" applyNumberFormat="1" applyFont="1" applyFill="1" applyBorder="1" applyAlignment="1"/>
    <xf numFmtId="0" fontId="5" fillId="0" borderId="13" xfId="1" applyFont="1" applyFill="1" applyBorder="1"/>
    <xf numFmtId="0" fontId="6" fillId="0" borderId="13" xfId="1" applyFont="1" applyBorder="1"/>
    <xf numFmtId="0" fontId="6" fillId="0" borderId="13" xfId="0" applyFont="1" applyFill="1" applyBorder="1"/>
    <xf numFmtId="0" fontId="6" fillId="0" borderId="13" xfId="1" applyFont="1" applyBorder="1" applyAlignment="1">
      <alignment horizontal="left"/>
    </xf>
    <xf numFmtId="0" fontId="6" fillId="0" borderId="13" xfId="1" applyFont="1" applyFill="1" applyBorder="1"/>
    <xf numFmtId="0" fontId="2" fillId="0" borderId="13" xfId="1" applyFont="1" applyBorder="1"/>
    <xf numFmtId="0" fontId="6" fillId="0" borderId="13" xfId="1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3" xfId="0" applyFont="1" applyBorder="1"/>
    <xf numFmtId="0" fontId="2" fillId="0" borderId="13" xfId="0" applyFont="1" applyBorder="1"/>
    <xf numFmtId="0" fontId="7" fillId="0" borderId="13" xfId="1" applyFont="1" applyBorder="1"/>
    <xf numFmtId="0" fontId="6" fillId="0" borderId="14" xfId="1" applyFont="1" applyBorder="1"/>
    <xf numFmtId="0" fontId="2" fillId="2" borderId="15" xfId="1" applyFont="1" applyFill="1" applyBorder="1" applyAlignment="1">
      <alignment horizontal="left"/>
    </xf>
    <xf numFmtId="0" fontId="2" fillId="2" borderId="16" xfId="1" applyFont="1" applyFill="1" applyBorder="1" applyAlignment="1">
      <alignment horizontal="left"/>
    </xf>
    <xf numFmtId="0" fontId="2" fillId="2" borderId="17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6" fillId="2" borderId="0" xfId="1" applyFont="1" applyFill="1" applyBorder="1"/>
    <xf numFmtId="44" fontId="6" fillId="2" borderId="0" xfId="1" applyNumberFormat="1" applyFont="1" applyFill="1"/>
    <xf numFmtId="0" fontId="2" fillId="2" borderId="0" xfId="1" applyFont="1" applyFill="1" applyBorder="1" applyAlignment="1">
      <alignment horizontal="right"/>
    </xf>
    <xf numFmtId="44" fontId="6" fillId="0" borderId="0" xfId="1" applyNumberFormat="1" applyFont="1"/>
    <xf numFmtId="0" fontId="2" fillId="5" borderId="15" xfId="1" applyFont="1" applyFill="1" applyBorder="1" applyAlignment="1">
      <alignment horizontal="center"/>
    </xf>
    <xf numFmtId="0" fontId="2" fillId="5" borderId="16" xfId="1" applyFont="1" applyFill="1" applyBorder="1" applyAlignment="1">
      <alignment horizontal="center"/>
    </xf>
    <xf numFmtId="44" fontId="2" fillId="5" borderId="18" xfId="0" applyNumberFormat="1" applyFont="1" applyFill="1" applyBorder="1" applyAlignment="1">
      <alignment horizontal="center"/>
    </xf>
    <xf numFmtId="44" fontId="2" fillId="5" borderId="11" xfId="0" applyNumberFormat="1" applyFont="1" applyFill="1" applyBorder="1" applyAlignment="1">
      <alignment horizontal="center"/>
    </xf>
    <xf numFmtId="8" fontId="3" fillId="5" borderId="19" xfId="0" applyNumberFormat="1" applyFont="1" applyFill="1" applyBorder="1" applyAlignment="1">
      <alignment horizontal="center"/>
    </xf>
    <xf numFmtId="44" fontId="6" fillId="5" borderId="16" xfId="1" applyNumberFormat="1" applyFont="1" applyFill="1" applyBorder="1"/>
    <xf numFmtId="8" fontId="6" fillId="5" borderId="16" xfId="1" applyNumberFormat="1" applyFont="1" applyFill="1" applyBorder="1"/>
    <xf numFmtId="0" fontId="2" fillId="0" borderId="2" xfId="1" applyFont="1" applyFill="1" applyBorder="1" applyAlignment="1">
      <alignment horizontal="center"/>
    </xf>
    <xf numFmtId="44" fontId="2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44" fontId="6" fillId="0" borderId="2" xfId="1" applyNumberFormat="1" applyFont="1" applyFill="1" applyBorder="1"/>
    <xf numFmtId="44" fontId="8" fillId="5" borderId="16" xfId="1" applyNumberFormat="1" applyFont="1" applyFill="1" applyBorder="1"/>
    <xf numFmtId="44" fontId="9" fillId="5" borderId="16" xfId="1" applyNumberFormat="1" applyFont="1" applyFill="1" applyBorder="1"/>
    <xf numFmtId="44" fontId="6" fillId="5" borderId="16" xfId="1" applyNumberFormat="1" applyFont="1" applyFill="1" applyBorder="1" applyAlignment="1">
      <alignment horizontal="left"/>
    </xf>
    <xf numFmtId="164" fontId="8" fillId="5" borderId="16" xfId="1" applyNumberFormat="1" applyFont="1" applyFill="1" applyBorder="1"/>
    <xf numFmtId="44" fontId="10" fillId="5" borderId="16" xfId="1" applyNumberFormat="1" applyFont="1" applyFill="1" applyBorder="1"/>
    <xf numFmtId="164" fontId="6" fillId="5" borderId="16" xfId="1" applyNumberFormat="1" applyFont="1" applyFill="1" applyBorder="1"/>
    <xf numFmtId="8" fontId="7" fillId="5" borderId="18" xfId="1" applyNumberFormat="1" applyFont="1" applyFill="1" applyBorder="1"/>
    <xf numFmtId="44" fontId="10" fillId="5" borderId="11" xfId="1" applyNumberFormat="1" applyFont="1" applyFill="1" applyBorder="1"/>
    <xf numFmtId="44" fontId="10" fillId="5" borderId="19" xfId="1" applyNumberFormat="1" applyFont="1" applyFill="1" applyBorder="1"/>
    <xf numFmtId="44" fontId="6" fillId="2" borderId="16" xfId="1" applyNumberFormat="1" applyFont="1" applyFill="1" applyBorder="1"/>
    <xf numFmtId="8" fontId="6" fillId="0" borderId="2" xfId="1" applyNumberFormat="1" applyFont="1" applyFill="1" applyBorder="1"/>
    <xf numFmtId="164" fontId="6" fillId="0" borderId="2" xfId="1" applyNumberFormat="1" applyFont="1" applyFill="1" applyBorder="1"/>
    <xf numFmtId="44" fontId="7" fillId="0" borderId="2" xfId="1" applyNumberFormat="1" applyFont="1" applyFill="1" applyBorder="1"/>
    <xf numFmtId="8" fontId="7" fillId="0" borderId="2" xfId="1" applyNumberFormat="1" applyFont="1" applyFill="1" applyBorder="1"/>
    <xf numFmtId="44" fontId="9" fillId="0" borderId="2" xfId="1" applyNumberFormat="1" applyFont="1" applyFill="1" applyBorder="1"/>
    <xf numFmtId="0" fontId="14" fillId="0" borderId="0" xfId="0" applyFont="1" applyBorder="1"/>
    <xf numFmtId="0" fontId="14" fillId="0" borderId="4" xfId="0" applyFont="1" applyBorder="1"/>
    <xf numFmtId="44" fontId="1" fillId="2" borderId="16" xfId="1" applyNumberFormat="1" applyFont="1" applyFill="1" applyBorder="1"/>
    <xf numFmtId="44" fontId="4" fillId="2" borderId="16" xfId="1" applyNumberFormat="1" applyFont="1" applyFill="1" applyBorder="1" applyAlignment="1">
      <alignment horizontal="left"/>
    </xf>
    <xf numFmtId="44" fontId="15" fillId="0" borderId="9" xfId="0" applyNumberFormat="1" applyFont="1" applyBorder="1"/>
    <xf numFmtId="44" fontId="15" fillId="0" borderId="0" xfId="0" applyNumberFormat="1" applyFont="1" applyBorder="1"/>
    <xf numFmtId="44" fontId="15" fillId="0" borderId="4" xfId="0" applyNumberFormat="1" applyFont="1" applyBorder="1"/>
    <xf numFmtId="44" fontId="1" fillId="2" borderId="16" xfId="1" applyNumberFormat="1" applyFont="1" applyFill="1" applyBorder="1" applyAlignment="1">
      <alignment horizontal="left"/>
    </xf>
    <xf numFmtId="44" fontId="1" fillId="2" borderId="17" xfId="1" applyNumberFormat="1" applyFont="1" applyFill="1" applyBorder="1" applyAlignment="1">
      <alignment horizontal="left"/>
    </xf>
    <xf numFmtId="44" fontId="15" fillId="0" borderId="12" xfId="0" applyNumberFormat="1" applyFont="1" applyBorder="1"/>
    <xf numFmtId="0" fontId="14" fillId="2" borderId="0" xfId="0" applyFont="1" applyFill="1" applyBorder="1"/>
    <xf numFmtId="44" fontId="15" fillId="0" borderId="10" xfId="0" applyNumberFormat="1" applyFont="1" applyFill="1" applyBorder="1"/>
    <xf numFmtId="0" fontId="14" fillId="0" borderId="6" xfId="0" applyFont="1" applyBorder="1"/>
    <xf numFmtId="44" fontId="15" fillId="0" borderId="11" xfId="0" applyNumberFormat="1" applyFont="1" applyBorder="1"/>
    <xf numFmtId="0" fontId="15" fillId="0" borderId="9" xfId="0" applyFont="1" applyBorder="1"/>
  </cellXfs>
  <cellStyles count="2">
    <cellStyle name="Normal" xfId="0" builtinId="0"/>
    <cellStyle name="Normal 2" xfId="1" xr:uid="{E3C8356E-9AB0-43A5-87E9-E8C391123E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66D26-119F-4A7E-848D-000D04DA428F}">
  <sheetPr>
    <pageSetUpPr fitToPage="1"/>
  </sheetPr>
  <dimension ref="A1:G273"/>
  <sheetViews>
    <sheetView tabSelected="1" workbookViewId="0">
      <selection activeCell="B2" sqref="B2"/>
    </sheetView>
  </sheetViews>
  <sheetFormatPr defaultRowHeight="15" x14ac:dyDescent="0.25"/>
  <cols>
    <col min="2" max="2" width="37.140625" customWidth="1"/>
    <col min="3" max="3" width="0.140625" customWidth="1"/>
    <col min="4" max="4" width="14.42578125" style="73" customWidth="1"/>
    <col min="5" max="5" width="14.42578125" style="10" customWidth="1"/>
    <col min="6" max="6" width="59" customWidth="1"/>
  </cols>
  <sheetData>
    <row r="1" spans="1:7" ht="16.5" thickBot="1" x14ac:dyDescent="0.3">
      <c r="A1" s="13"/>
      <c r="B1" s="68" t="s">
        <v>63</v>
      </c>
      <c r="C1" s="68"/>
      <c r="D1" s="68"/>
      <c r="E1" s="69"/>
      <c r="F1" s="68"/>
      <c r="G1" s="1"/>
    </row>
    <row r="2" spans="1:7" ht="19.5" x14ac:dyDescent="0.3">
      <c r="A2" s="14"/>
      <c r="B2" s="15"/>
      <c r="C2" s="16"/>
      <c r="D2" s="81"/>
      <c r="E2" s="74"/>
      <c r="F2" s="53"/>
      <c r="G2" s="2"/>
    </row>
    <row r="3" spans="1:7" x14ac:dyDescent="0.25">
      <c r="A3" s="13"/>
      <c r="B3" s="15" t="s">
        <v>105</v>
      </c>
      <c r="C3" s="17"/>
      <c r="D3" s="81" t="s">
        <v>103</v>
      </c>
      <c r="E3" s="75" t="s">
        <v>51</v>
      </c>
      <c r="F3" s="52"/>
      <c r="G3" s="1"/>
    </row>
    <row r="4" spans="1:7" ht="15.75" thickBot="1" x14ac:dyDescent="0.3">
      <c r="A4" s="18"/>
      <c r="B4" s="19" t="s">
        <v>65</v>
      </c>
      <c r="C4" s="20" t="s">
        <v>0</v>
      </c>
      <c r="D4" s="82" t="s">
        <v>102</v>
      </c>
      <c r="E4" s="76" t="s">
        <v>1</v>
      </c>
      <c r="F4" s="54"/>
      <c r="G4" s="3"/>
    </row>
    <row r="5" spans="1:7" ht="15.75" thickBot="1" x14ac:dyDescent="0.3">
      <c r="A5" s="18"/>
      <c r="B5" s="18"/>
      <c r="C5" s="20"/>
      <c r="D5" s="82" t="s">
        <v>104</v>
      </c>
      <c r="E5" s="77" t="s">
        <v>52</v>
      </c>
      <c r="F5" s="52"/>
      <c r="G5" s="3"/>
    </row>
    <row r="6" spans="1:7" ht="15.75" x14ac:dyDescent="0.25">
      <c r="A6" s="18"/>
      <c r="B6" s="18"/>
      <c r="C6" s="20"/>
      <c r="D6" s="83" t="s">
        <v>101</v>
      </c>
      <c r="E6" s="78" t="s">
        <v>58</v>
      </c>
      <c r="F6" s="54" t="s">
        <v>2</v>
      </c>
      <c r="G6" s="3"/>
    </row>
    <row r="7" spans="1:7" x14ac:dyDescent="0.25">
      <c r="A7" s="18"/>
      <c r="B7" s="13" t="s">
        <v>4</v>
      </c>
      <c r="C7" s="20"/>
      <c r="D7" s="84"/>
      <c r="E7" s="79"/>
      <c r="F7" s="54"/>
      <c r="G7" s="3"/>
    </row>
    <row r="8" spans="1:7" x14ac:dyDescent="0.25">
      <c r="A8" s="18">
        <v>1</v>
      </c>
      <c r="B8" s="18" t="s">
        <v>5</v>
      </c>
      <c r="C8" s="20">
        <f>570*75*4</f>
        <v>171000</v>
      </c>
      <c r="D8" s="84">
        <v>286242.23</v>
      </c>
      <c r="E8" s="80">
        <v>396550</v>
      </c>
      <c r="F8" s="55" t="s">
        <v>97</v>
      </c>
      <c r="G8" s="3"/>
    </row>
    <row r="9" spans="1:7" x14ac:dyDescent="0.25">
      <c r="A9" s="18">
        <v>2</v>
      </c>
      <c r="B9" s="18" t="s">
        <v>6</v>
      </c>
      <c r="C9" s="20">
        <v>28500</v>
      </c>
      <c r="D9" s="84">
        <v>42110</v>
      </c>
      <c r="E9" s="79">
        <v>33000</v>
      </c>
      <c r="F9" s="55" t="s">
        <v>64</v>
      </c>
      <c r="G9" s="3"/>
    </row>
    <row r="10" spans="1:7" x14ac:dyDescent="0.25">
      <c r="A10" s="18">
        <v>3</v>
      </c>
      <c r="B10" s="18" t="s">
        <v>7</v>
      </c>
      <c r="C10" s="20"/>
      <c r="D10" s="84">
        <v>24600</v>
      </c>
      <c r="E10" s="79">
        <v>15000</v>
      </c>
      <c r="F10" s="56" t="s">
        <v>93</v>
      </c>
      <c r="G10" s="3"/>
    </row>
    <row r="11" spans="1:7" x14ac:dyDescent="0.25">
      <c r="A11" s="18">
        <v>4</v>
      </c>
      <c r="B11" s="18" t="s">
        <v>8</v>
      </c>
      <c r="C11" s="20"/>
      <c r="D11" s="84">
        <v>510</v>
      </c>
      <c r="E11" s="85"/>
      <c r="F11" s="54"/>
      <c r="G11" s="3"/>
    </row>
    <row r="12" spans="1:7" x14ac:dyDescent="0.25">
      <c r="A12" s="18">
        <v>5</v>
      </c>
      <c r="B12" s="18" t="s">
        <v>9</v>
      </c>
      <c r="C12" s="20"/>
      <c r="D12" s="84">
        <v>96.98</v>
      </c>
      <c r="E12" s="85"/>
      <c r="F12" s="54"/>
      <c r="G12" s="3"/>
    </row>
    <row r="13" spans="1:7" x14ac:dyDescent="0.25">
      <c r="A13" s="18">
        <v>6</v>
      </c>
      <c r="B13" s="18" t="s">
        <v>10</v>
      </c>
      <c r="C13" s="20"/>
      <c r="D13" s="84"/>
      <c r="E13" s="85"/>
      <c r="F13" s="54" t="s">
        <v>11</v>
      </c>
      <c r="G13" s="3"/>
    </row>
    <row r="14" spans="1:7" x14ac:dyDescent="0.25">
      <c r="A14" s="18">
        <v>7</v>
      </c>
      <c r="B14" s="18" t="s">
        <v>12</v>
      </c>
      <c r="C14" s="20"/>
      <c r="D14" s="84">
        <v>11925</v>
      </c>
      <c r="E14" s="85"/>
      <c r="F14" s="54"/>
      <c r="G14" s="3"/>
    </row>
    <row r="15" spans="1:7" x14ac:dyDescent="0.25">
      <c r="A15" s="18">
        <v>8</v>
      </c>
      <c r="B15" s="18" t="s">
        <v>13</v>
      </c>
      <c r="C15" s="20"/>
      <c r="D15" s="84">
        <v>1250</v>
      </c>
      <c r="E15" s="85"/>
      <c r="F15" s="57"/>
      <c r="G15" s="3"/>
    </row>
    <row r="16" spans="1:7" x14ac:dyDescent="0.25">
      <c r="A16" s="18">
        <v>9</v>
      </c>
      <c r="B16" s="18" t="s">
        <v>14</v>
      </c>
      <c r="C16" s="20"/>
      <c r="D16" s="84">
        <v>1528.15</v>
      </c>
      <c r="E16" s="85"/>
      <c r="F16" s="54"/>
      <c r="G16" s="3"/>
    </row>
    <row r="17" spans="1:7" x14ac:dyDescent="0.25">
      <c r="A17" s="13">
        <v>10</v>
      </c>
      <c r="B17" s="13" t="s">
        <v>15</v>
      </c>
      <c r="C17" s="17">
        <f>SUM(C8:C16)</f>
        <v>199500</v>
      </c>
      <c r="D17" s="99">
        <f>SUM(D8:D16)</f>
        <v>368262.36</v>
      </c>
      <c r="E17" s="86">
        <f>SUM(E8:E16)</f>
        <v>444550</v>
      </c>
      <c r="F17" s="58"/>
      <c r="G17" s="1"/>
    </row>
    <row r="18" spans="1:7" x14ac:dyDescent="0.25">
      <c r="A18" s="13"/>
      <c r="B18" s="13"/>
      <c r="C18" s="17"/>
      <c r="D18" s="84"/>
      <c r="E18" s="86"/>
      <c r="F18" s="58"/>
      <c r="G18" s="1"/>
    </row>
    <row r="19" spans="1:7" x14ac:dyDescent="0.25">
      <c r="A19" s="18"/>
      <c r="B19" s="14" t="s">
        <v>16</v>
      </c>
      <c r="C19" s="22"/>
      <c r="D19" s="84"/>
      <c r="E19" s="85"/>
      <c r="F19" s="54"/>
      <c r="G19" s="3"/>
    </row>
    <row r="20" spans="1:7" x14ac:dyDescent="0.25">
      <c r="A20" s="18">
        <v>11</v>
      </c>
      <c r="B20" s="18" t="s">
        <v>17</v>
      </c>
      <c r="C20" s="20"/>
      <c r="D20" s="84"/>
      <c r="E20" s="85"/>
      <c r="F20" s="55" t="s">
        <v>18</v>
      </c>
      <c r="G20" s="3"/>
    </row>
    <row r="21" spans="1:7" x14ac:dyDescent="0.25">
      <c r="A21" s="18">
        <v>12</v>
      </c>
      <c r="B21" s="18" t="s">
        <v>19</v>
      </c>
      <c r="C21" s="20"/>
      <c r="D21" s="84"/>
      <c r="E21" s="79">
        <v>3000</v>
      </c>
      <c r="F21" s="55" t="s">
        <v>20</v>
      </c>
      <c r="G21" s="3"/>
    </row>
    <row r="22" spans="1:7" ht="25.5" customHeight="1" x14ac:dyDescent="0.25">
      <c r="A22" s="18">
        <v>13</v>
      </c>
      <c r="B22" s="18" t="s">
        <v>21</v>
      </c>
      <c r="C22" s="20">
        <v>80275</v>
      </c>
      <c r="D22" s="84">
        <v>103859.17</v>
      </c>
      <c r="E22" s="87">
        <v>160000</v>
      </c>
      <c r="F22" s="59" t="s">
        <v>22</v>
      </c>
      <c r="G22" s="3"/>
    </row>
    <row r="23" spans="1:7" x14ac:dyDescent="0.25">
      <c r="A23" s="18">
        <v>14</v>
      </c>
      <c r="B23" s="18" t="s">
        <v>23</v>
      </c>
      <c r="C23" s="20"/>
      <c r="D23" s="84">
        <v>11166</v>
      </c>
      <c r="E23" s="79">
        <v>14000</v>
      </c>
      <c r="F23" s="60" t="s">
        <v>95</v>
      </c>
      <c r="G23" s="3"/>
    </row>
    <row r="24" spans="1:7" x14ac:dyDescent="0.25">
      <c r="A24" s="18">
        <v>15</v>
      </c>
      <c r="B24" s="18" t="s">
        <v>24</v>
      </c>
      <c r="C24" s="20">
        <v>5000</v>
      </c>
      <c r="D24" s="84">
        <v>13403.51</v>
      </c>
      <c r="E24" s="79">
        <v>11500</v>
      </c>
      <c r="F24" s="61" t="s">
        <v>25</v>
      </c>
      <c r="G24" s="3"/>
    </row>
    <row r="25" spans="1:7" x14ac:dyDescent="0.25">
      <c r="A25" s="18">
        <v>16</v>
      </c>
      <c r="B25" s="18" t="s">
        <v>26</v>
      </c>
      <c r="C25" s="20">
        <f>12*1200</f>
        <v>14400</v>
      </c>
      <c r="D25" s="95">
        <v>104197.5</v>
      </c>
      <c r="E25" s="79">
        <v>47000</v>
      </c>
      <c r="F25" s="61" t="s">
        <v>50</v>
      </c>
      <c r="G25" s="3"/>
    </row>
    <row r="26" spans="1:7" x14ac:dyDescent="0.25">
      <c r="A26" s="18">
        <v>17</v>
      </c>
      <c r="B26" s="18" t="s">
        <v>27</v>
      </c>
      <c r="C26" s="20">
        <v>6500</v>
      </c>
      <c r="D26" s="95">
        <v>8720.7999999999993</v>
      </c>
      <c r="E26" s="79">
        <v>8900</v>
      </c>
      <c r="F26" s="61" t="s">
        <v>28</v>
      </c>
      <c r="G26" s="3"/>
    </row>
    <row r="27" spans="1:7" x14ac:dyDescent="0.25">
      <c r="A27" s="18">
        <v>18</v>
      </c>
      <c r="B27" s="18" t="s">
        <v>29</v>
      </c>
      <c r="C27" s="20">
        <v>24500</v>
      </c>
      <c r="D27" s="95">
        <v>39600</v>
      </c>
      <c r="E27" s="79">
        <v>42900</v>
      </c>
      <c r="F27" s="60"/>
      <c r="G27" s="3"/>
    </row>
    <row r="28" spans="1:7" x14ac:dyDescent="0.25">
      <c r="A28" s="18">
        <v>19</v>
      </c>
      <c r="B28" s="18" t="s">
        <v>30</v>
      </c>
      <c r="C28" s="20">
        <v>28500</v>
      </c>
      <c r="D28" s="95">
        <v>21937.5</v>
      </c>
      <c r="E28" s="79">
        <v>13000</v>
      </c>
      <c r="F28" s="61" t="s">
        <v>94</v>
      </c>
      <c r="G28" s="3"/>
    </row>
    <row r="29" spans="1:7" x14ac:dyDescent="0.25">
      <c r="A29" s="18">
        <v>20</v>
      </c>
      <c r="B29" s="18" t="s">
        <v>31</v>
      </c>
      <c r="C29" s="20">
        <f>1804+5200</f>
        <v>7004</v>
      </c>
      <c r="D29" s="84">
        <v>7435</v>
      </c>
      <c r="E29" s="79">
        <v>13375</v>
      </c>
      <c r="F29" s="61" t="s">
        <v>32</v>
      </c>
      <c r="G29" s="3"/>
    </row>
    <row r="30" spans="1:7" x14ac:dyDescent="0.25">
      <c r="A30" s="18">
        <v>21</v>
      </c>
      <c r="B30" s="21" t="s">
        <v>33</v>
      </c>
      <c r="C30" s="20">
        <v>6000</v>
      </c>
      <c r="D30" s="95">
        <v>10352</v>
      </c>
      <c r="E30" s="79">
        <v>7500</v>
      </c>
      <c r="F30" s="61" t="s">
        <v>49</v>
      </c>
      <c r="G30" s="3"/>
    </row>
    <row r="31" spans="1:7" x14ac:dyDescent="0.25">
      <c r="A31" s="18">
        <v>22</v>
      </c>
      <c r="B31" s="18" t="s">
        <v>34</v>
      </c>
      <c r="C31" s="20">
        <v>300</v>
      </c>
      <c r="D31" s="95">
        <v>4995.33</v>
      </c>
      <c r="E31" s="79">
        <v>5500</v>
      </c>
      <c r="F31" s="61" t="s">
        <v>35</v>
      </c>
      <c r="G31" s="3"/>
    </row>
    <row r="32" spans="1:7" x14ac:dyDescent="0.25">
      <c r="A32" s="18">
        <v>23</v>
      </c>
      <c r="B32" s="18" t="s">
        <v>36</v>
      </c>
      <c r="C32" s="20">
        <v>7053.06</v>
      </c>
      <c r="D32" s="84">
        <v>6725.46</v>
      </c>
      <c r="E32" s="79">
        <v>6300</v>
      </c>
      <c r="F32" s="61"/>
      <c r="G32" s="3"/>
    </row>
    <row r="33" spans="1:7" x14ac:dyDescent="0.25">
      <c r="A33" s="18">
        <v>24</v>
      </c>
      <c r="B33" s="18" t="s">
        <v>37</v>
      </c>
      <c r="C33" s="20"/>
      <c r="D33" s="84">
        <v>240</v>
      </c>
      <c r="E33" s="79">
        <v>200</v>
      </c>
      <c r="F33" s="61" t="s">
        <v>38</v>
      </c>
      <c r="G33" s="3"/>
    </row>
    <row r="34" spans="1:7" x14ac:dyDescent="0.25">
      <c r="A34" s="18">
        <v>25</v>
      </c>
      <c r="B34" s="18" t="s">
        <v>39</v>
      </c>
      <c r="C34" s="20"/>
      <c r="D34" s="84">
        <v>4670</v>
      </c>
      <c r="E34" s="79">
        <v>5000</v>
      </c>
      <c r="F34" s="61" t="s">
        <v>40</v>
      </c>
      <c r="G34" s="3"/>
    </row>
    <row r="35" spans="1:7" x14ac:dyDescent="0.25">
      <c r="A35" s="18">
        <v>26</v>
      </c>
      <c r="B35" s="18" t="s">
        <v>53</v>
      </c>
      <c r="C35" s="20"/>
      <c r="D35" s="84">
        <v>2925</v>
      </c>
      <c r="E35" s="79"/>
      <c r="F35" s="61"/>
      <c r="G35" s="3"/>
    </row>
    <row r="36" spans="1:7" x14ac:dyDescent="0.25">
      <c r="A36" s="18">
        <v>27</v>
      </c>
      <c r="B36" s="13" t="s">
        <v>41</v>
      </c>
      <c r="C36" s="20"/>
      <c r="D36" s="99">
        <f t="shared" ref="D36" si="0">SUM(D20:D35)</f>
        <v>340227.27</v>
      </c>
      <c r="E36" s="86">
        <f>SUM(E20:E34)</f>
        <v>338175</v>
      </c>
      <c r="F36" s="62" t="s">
        <v>42</v>
      </c>
      <c r="G36" s="3"/>
    </row>
    <row r="37" spans="1:7" x14ac:dyDescent="0.25">
      <c r="A37" s="18">
        <v>28</v>
      </c>
      <c r="B37" s="23" t="s">
        <v>57</v>
      </c>
      <c r="C37" s="20"/>
      <c r="D37" s="84"/>
      <c r="E37" s="86"/>
      <c r="F37" s="62"/>
      <c r="G37" s="3"/>
    </row>
    <row r="38" spans="1:7" x14ac:dyDescent="0.25">
      <c r="A38" s="18">
        <v>29</v>
      </c>
      <c r="B38" s="24" t="s">
        <v>43</v>
      </c>
      <c r="C38" s="20"/>
      <c r="D38" s="96">
        <f t="shared" ref="D38" si="1">D17-D36</f>
        <v>28035.089999999967</v>
      </c>
      <c r="E38" s="79">
        <f>E17-E36</f>
        <v>106375</v>
      </c>
      <c r="F38" s="58" t="s">
        <v>43</v>
      </c>
      <c r="G38" s="4"/>
    </row>
    <row r="39" spans="1:7" x14ac:dyDescent="0.25">
      <c r="A39" s="18"/>
      <c r="B39" s="24"/>
      <c r="C39" s="20"/>
      <c r="D39" s="14"/>
      <c r="E39" s="88"/>
      <c r="F39" s="58"/>
      <c r="G39" s="4"/>
    </row>
    <row r="40" spans="1:7" ht="24.75" x14ac:dyDescent="0.25">
      <c r="A40" s="18">
        <v>30</v>
      </c>
      <c r="B40" s="25" t="s">
        <v>55</v>
      </c>
      <c r="C40" s="20"/>
      <c r="D40" s="97">
        <v>-30177.06</v>
      </c>
      <c r="E40" s="89">
        <v>95000</v>
      </c>
      <c r="F40" s="63" t="s">
        <v>44</v>
      </c>
      <c r="G40" s="3"/>
    </row>
    <row r="41" spans="1:7" x14ac:dyDescent="0.25">
      <c r="A41" s="18">
        <v>31</v>
      </c>
      <c r="B41" s="26" t="s">
        <v>54</v>
      </c>
      <c r="C41" s="20"/>
      <c r="D41" s="96">
        <f>D38+D40</f>
        <v>-2141.9700000000339</v>
      </c>
      <c r="E41" s="90">
        <v>11375</v>
      </c>
      <c r="F41" s="54"/>
      <c r="G41" s="5"/>
    </row>
    <row r="42" spans="1:7" x14ac:dyDescent="0.25">
      <c r="A42" s="18"/>
      <c r="B42" s="27"/>
      <c r="C42" s="20"/>
      <c r="D42" s="21"/>
      <c r="E42" s="79"/>
      <c r="F42" s="54"/>
      <c r="G42" s="3"/>
    </row>
    <row r="43" spans="1:7" x14ac:dyDescent="0.25">
      <c r="A43" s="18">
        <v>32</v>
      </c>
      <c r="B43" s="13" t="s">
        <v>56</v>
      </c>
      <c r="C43" s="20"/>
      <c r="D43" s="84"/>
      <c r="E43" s="89">
        <v>125366.36</v>
      </c>
      <c r="F43" s="63"/>
      <c r="G43" s="3"/>
    </row>
    <row r="44" spans="1:7" ht="24.75" x14ac:dyDescent="0.25">
      <c r="A44" s="18">
        <v>33</v>
      </c>
      <c r="B44" s="25" t="s">
        <v>55</v>
      </c>
      <c r="C44" s="20"/>
      <c r="D44" s="98"/>
      <c r="E44" s="89">
        <v>95000</v>
      </c>
      <c r="F44" s="54"/>
      <c r="G44" s="3"/>
    </row>
    <row r="45" spans="1:7" ht="15.75" thickBot="1" x14ac:dyDescent="0.3">
      <c r="A45" s="18">
        <v>34</v>
      </c>
      <c r="B45" s="23" t="s">
        <v>45</v>
      </c>
      <c r="C45" s="20"/>
      <c r="D45" s="97"/>
      <c r="E45" s="91"/>
      <c r="F45" s="63"/>
      <c r="G45" s="3"/>
    </row>
    <row r="46" spans="1:7" ht="15.75" thickBot="1" x14ac:dyDescent="0.3">
      <c r="A46" s="7">
        <v>35</v>
      </c>
      <c r="B46" s="28" t="s">
        <v>46</v>
      </c>
      <c r="C46" s="20"/>
      <c r="D46" s="97">
        <v>-30177.06</v>
      </c>
      <c r="E46" s="92">
        <v>-36418</v>
      </c>
      <c r="F46" s="63" t="s">
        <v>96</v>
      </c>
      <c r="G46" s="3"/>
    </row>
    <row r="47" spans="1:7" x14ac:dyDescent="0.25">
      <c r="A47" s="7">
        <v>36</v>
      </c>
      <c r="B47" s="26" t="s">
        <v>47</v>
      </c>
      <c r="C47" s="20"/>
      <c r="D47" s="97"/>
      <c r="E47" s="93">
        <f>SUM(E43:E46)</f>
        <v>183948.36</v>
      </c>
      <c r="F47" s="54" t="s">
        <v>48</v>
      </c>
      <c r="G47" s="3"/>
    </row>
    <row r="48" spans="1:7" x14ac:dyDescent="0.25">
      <c r="A48" s="7">
        <v>37</v>
      </c>
      <c r="B48" s="8"/>
      <c r="C48" s="9"/>
      <c r="D48" s="98"/>
      <c r="E48" s="94"/>
      <c r="F48" s="54"/>
      <c r="G48" s="3"/>
    </row>
    <row r="49" spans="1:7" ht="15.75" thickBot="1" x14ac:dyDescent="0.3">
      <c r="A49" s="7">
        <v>38</v>
      </c>
      <c r="B49" s="114" t="s">
        <v>100</v>
      </c>
      <c r="C49" s="100"/>
      <c r="D49" s="101"/>
      <c r="E49" s="102"/>
      <c r="F49" s="64"/>
      <c r="G49" s="3"/>
    </row>
    <row r="50" spans="1:7" x14ac:dyDescent="0.25">
      <c r="A50" s="7">
        <v>39</v>
      </c>
      <c r="B50" s="104" t="s">
        <v>72</v>
      </c>
      <c r="C50" s="100"/>
      <c r="D50" s="106">
        <v>11631</v>
      </c>
      <c r="E50" s="103"/>
      <c r="F50" s="65" t="s">
        <v>59</v>
      </c>
      <c r="G50" s="3"/>
    </row>
    <row r="51" spans="1:7" x14ac:dyDescent="0.25">
      <c r="A51" s="7">
        <v>40</v>
      </c>
      <c r="B51" s="104" t="s">
        <v>73</v>
      </c>
      <c r="C51" s="105"/>
      <c r="D51" s="106">
        <v>18570</v>
      </c>
      <c r="E51" s="107"/>
      <c r="F51" s="66" t="s">
        <v>60</v>
      </c>
      <c r="G51" s="3"/>
    </row>
    <row r="52" spans="1:7" x14ac:dyDescent="0.25">
      <c r="A52" s="7">
        <v>41</v>
      </c>
      <c r="B52" s="104" t="s">
        <v>74</v>
      </c>
      <c r="C52" s="105"/>
      <c r="D52" s="106">
        <v>4717</v>
      </c>
      <c r="E52" s="103"/>
      <c r="F52" s="66" t="s">
        <v>61</v>
      </c>
      <c r="G52" s="3"/>
    </row>
    <row r="53" spans="1:7" ht="15.75" thickBot="1" x14ac:dyDescent="0.3">
      <c r="A53" s="7">
        <v>42</v>
      </c>
      <c r="B53" s="109" t="s">
        <v>75</v>
      </c>
      <c r="C53" s="105"/>
      <c r="D53" s="106">
        <v>1500</v>
      </c>
      <c r="E53" s="108"/>
      <c r="F53" s="67" t="s">
        <v>62</v>
      </c>
      <c r="G53" s="6"/>
    </row>
    <row r="54" spans="1:7" ht="15.75" thickBot="1" x14ac:dyDescent="0.3">
      <c r="B54" s="111" t="s">
        <v>98</v>
      </c>
      <c r="C54" s="105"/>
      <c r="D54" s="113">
        <v>36418</v>
      </c>
      <c r="E54" s="110"/>
    </row>
    <row r="55" spans="1:7" ht="15.75" thickBot="1" x14ac:dyDescent="0.3">
      <c r="C55" s="112"/>
      <c r="D55" s="70"/>
      <c r="E55" s="110"/>
    </row>
    <row r="56" spans="1:7" x14ac:dyDescent="0.25">
      <c r="D56" s="70"/>
      <c r="E56" s="11"/>
    </row>
    <row r="57" spans="1:7" x14ac:dyDescent="0.25">
      <c r="D57" s="71"/>
      <c r="E57" s="11"/>
    </row>
    <row r="58" spans="1:7" x14ac:dyDescent="0.25">
      <c r="D58" s="71"/>
      <c r="E58" s="11"/>
    </row>
    <row r="59" spans="1:7" x14ac:dyDescent="0.25">
      <c r="D59" s="72"/>
      <c r="E59" s="11"/>
    </row>
    <row r="60" spans="1:7" x14ac:dyDescent="0.25">
      <c r="D60" s="71"/>
      <c r="E60" s="11"/>
    </row>
    <row r="61" spans="1:7" x14ac:dyDescent="0.25">
      <c r="D61" s="71"/>
      <c r="E61" s="11"/>
    </row>
    <row r="62" spans="1:7" x14ac:dyDescent="0.25">
      <c r="D62" s="71"/>
      <c r="E62" s="11"/>
    </row>
    <row r="63" spans="1:7" x14ac:dyDescent="0.25">
      <c r="E63" s="11"/>
    </row>
    <row r="64" spans="1:7" x14ac:dyDescent="0.25">
      <c r="E64" s="11"/>
    </row>
    <row r="65" spans="5:5" x14ac:dyDescent="0.25">
      <c r="E65" s="11"/>
    </row>
    <row r="66" spans="5:5" x14ac:dyDescent="0.25">
      <c r="E66" s="11"/>
    </row>
    <row r="67" spans="5:5" x14ac:dyDescent="0.25">
      <c r="E67" s="11"/>
    </row>
    <row r="68" spans="5:5" x14ac:dyDescent="0.25">
      <c r="E68" s="11"/>
    </row>
    <row r="69" spans="5:5" x14ac:dyDescent="0.25">
      <c r="E69" s="11"/>
    </row>
    <row r="70" spans="5:5" x14ac:dyDescent="0.25">
      <c r="E70" s="11"/>
    </row>
    <row r="71" spans="5:5" x14ac:dyDescent="0.25">
      <c r="E71" s="11"/>
    </row>
    <row r="72" spans="5:5" x14ac:dyDescent="0.25">
      <c r="E72" s="11"/>
    </row>
    <row r="73" spans="5:5" x14ac:dyDescent="0.25">
      <c r="E73" s="11"/>
    </row>
    <row r="74" spans="5:5" x14ac:dyDescent="0.25">
      <c r="E74" s="11"/>
    </row>
    <row r="75" spans="5:5" x14ac:dyDescent="0.25">
      <c r="E75" s="11"/>
    </row>
    <row r="76" spans="5:5" x14ac:dyDescent="0.25">
      <c r="E76" s="11"/>
    </row>
    <row r="77" spans="5:5" x14ac:dyDescent="0.25">
      <c r="E77" s="11"/>
    </row>
    <row r="78" spans="5:5" x14ac:dyDescent="0.25">
      <c r="E78" s="11"/>
    </row>
    <row r="79" spans="5:5" x14ac:dyDescent="0.25">
      <c r="E79" s="11"/>
    </row>
    <row r="80" spans="5:5" x14ac:dyDescent="0.25">
      <c r="E80" s="11"/>
    </row>
    <row r="81" spans="5:5" x14ac:dyDescent="0.25">
      <c r="E81" s="11"/>
    </row>
    <row r="82" spans="5:5" x14ac:dyDescent="0.25">
      <c r="E82" s="11"/>
    </row>
    <row r="83" spans="5:5" x14ac:dyDescent="0.25">
      <c r="E83" s="11"/>
    </row>
    <row r="84" spans="5:5" x14ac:dyDescent="0.25">
      <c r="E84" s="11"/>
    </row>
    <row r="85" spans="5:5" x14ac:dyDescent="0.25">
      <c r="E85" s="11"/>
    </row>
    <row r="86" spans="5:5" x14ac:dyDescent="0.25">
      <c r="E86" s="11"/>
    </row>
    <row r="87" spans="5:5" x14ac:dyDescent="0.25">
      <c r="E87" s="11"/>
    </row>
    <row r="88" spans="5:5" x14ac:dyDescent="0.25">
      <c r="E88" s="11"/>
    </row>
    <row r="89" spans="5:5" x14ac:dyDescent="0.25">
      <c r="E89" s="11"/>
    </row>
    <row r="90" spans="5:5" x14ac:dyDescent="0.25">
      <c r="E90" s="11"/>
    </row>
    <row r="91" spans="5:5" x14ac:dyDescent="0.25">
      <c r="E91" s="11"/>
    </row>
    <row r="92" spans="5:5" x14ac:dyDescent="0.25">
      <c r="E92" s="11"/>
    </row>
    <row r="93" spans="5:5" x14ac:dyDescent="0.25">
      <c r="E93" s="11"/>
    </row>
    <row r="94" spans="5:5" x14ac:dyDescent="0.25">
      <c r="E94" s="11"/>
    </row>
    <row r="95" spans="5:5" x14ac:dyDescent="0.25">
      <c r="E95" s="11"/>
    </row>
    <row r="96" spans="5:5" x14ac:dyDescent="0.25">
      <c r="E96" s="11"/>
    </row>
    <row r="97" spans="5:5" x14ac:dyDescent="0.25">
      <c r="E97" s="11"/>
    </row>
    <row r="98" spans="5:5" x14ac:dyDescent="0.25">
      <c r="E98" s="11"/>
    </row>
    <row r="99" spans="5:5" x14ac:dyDescent="0.25">
      <c r="E99" s="11"/>
    </row>
    <row r="100" spans="5:5" x14ac:dyDescent="0.25">
      <c r="E100" s="11"/>
    </row>
    <row r="101" spans="5:5" x14ac:dyDescent="0.25">
      <c r="E101" s="11"/>
    </row>
    <row r="102" spans="5:5" x14ac:dyDescent="0.25">
      <c r="E102" s="11"/>
    </row>
    <row r="103" spans="5:5" x14ac:dyDescent="0.25">
      <c r="E103" s="11"/>
    </row>
    <row r="104" spans="5:5" x14ac:dyDescent="0.25">
      <c r="E104" s="11"/>
    </row>
    <row r="105" spans="5:5" x14ac:dyDescent="0.25">
      <c r="E105" s="11"/>
    </row>
    <row r="106" spans="5:5" x14ac:dyDescent="0.25">
      <c r="E106" s="11"/>
    </row>
    <row r="107" spans="5:5" x14ac:dyDescent="0.25">
      <c r="E107" s="11"/>
    </row>
    <row r="108" spans="5:5" x14ac:dyDescent="0.25">
      <c r="E108" s="11"/>
    </row>
    <row r="109" spans="5:5" x14ac:dyDescent="0.25">
      <c r="E109" s="11"/>
    </row>
    <row r="110" spans="5:5" x14ac:dyDescent="0.25">
      <c r="E110" s="11"/>
    </row>
    <row r="111" spans="5:5" x14ac:dyDescent="0.25">
      <c r="E111" s="11"/>
    </row>
    <row r="112" spans="5:5" x14ac:dyDescent="0.25">
      <c r="E112" s="11"/>
    </row>
    <row r="113" spans="5:5" x14ac:dyDescent="0.25">
      <c r="E113" s="11"/>
    </row>
    <row r="114" spans="5:5" x14ac:dyDescent="0.25">
      <c r="E114" s="11"/>
    </row>
    <row r="115" spans="5:5" x14ac:dyDescent="0.25">
      <c r="E115" s="11"/>
    </row>
    <row r="116" spans="5:5" x14ac:dyDescent="0.25">
      <c r="E116" s="11"/>
    </row>
    <row r="117" spans="5:5" x14ac:dyDescent="0.25">
      <c r="E117" s="11"/>
    </row>
    <row r="118" spans="5:5" x14ac:dyDescent="0.25">
      <c r="E118" s="11"/>
    </row>
    <row r="119" spans="5:5" x14ac:dyDescent="0.25">
      <c r="E119" s="11"/>
    </row>
    <row r="120" spans="5:5" x14ac:dyDescent="0.25">
      <c r="E120" s="11"/>
    </row>
    <row r="121" spans="5:5" x14ac:dyDescent="0.25">
      <c r="E121" s="11"/>
    </row>
    <row r="122" spans="5:5" x14ac:dyDescent="0.25">
      <c r="E122" s="11"/>
    </row>
    <row r="123" spans="5:5" x14ac:dyDescent="0.25">
      <c r="E123" s="11"/>
    </row>
    <row r="124" spans="5:5" x14ac:dyDescent="0.25">
      <c r="E124" s="11"/>
    </row>
    <row r="125" spans="5:5" x14ac:dyDescent="0.25">
      <c r="E125" s="11"/>
    </row>
    <row r="126" spans="5:5" x14ac:dyDescent="0.25">
      <c r="E126" s="11"/>
    </row>
    <row r="127" spans="5:5" x14ac:dyDescent="0.25">
      <c r="E127" s="11"/>
    </row>
    <row r="128" spans="5:5" x14ac:dyDescent="0.25">
      <c r="E128" s="11"/>
    </row>
    <row r="129" spans="5:5" x14ac:dyDescent="0.25">
      <c r="E129" s="11"/>
    </row>
    <row r="130" spans="5:5" x14ac:dyDescent="0.25">
      <c r="E130" s="11"/>
    </row>
    <row r="131" spans="5:5" x14ac:dyDescent="0.25">
      <c r="E131" s="11"/>
    </row>
    <row r="132" spans="5:5" x14ac:dyDescent="0.25">
      <c r="E132" s="11"/>
    </row>
    <row r="133" spans="5:5" x14ac:dyDescent="0.25">
      <c r="E133" s="11"/>
    </row>
    <row r="134" spans="5:5" x14ac:dyDescent="0.25">
      <c r="E134" s="11"/>
    </row>
    <row r="135" spans="5:5" x14ac:dyDescent="0.25">
      <c r="E135" s="11"/>
    </row>
    <row r="136" spans="5:5" x14ac:dyDescent="0.25">
      <c r="E136" s="11"/>
    </row>
    <row r="137" spans="5:5" x14ac:dyDescent="0.25">
      <c r="E137" s="11"/>
    </row>
    <row r="138" spans="5:5" x14ac:dyDescent="0.25">
      <c r="E138" s="11"/>
    </row>
    <row r="139" spans="5:5" x14ac:dyDescent="0.25">
      <c r="E139" s="11"/>
    </row>
    <row r="140" spans="5:5" x14ac:dyDescent="0.25">
      <c r="E140" s="11"/>
    </row>
    <row r="141" spans="5:5" x14ac:dyDescent="0.25">
      <c r="E141" s="11"/>
    </row>
    <row r="142" spans="5:5" x14ac:dyDescent="0.25">
      <c r="E142" s="11"/>
    </row>
    <row r="143" spans="5:5" x14ac:dyDescent="0.25">
      <c r="E143" s="11"/>
    </row>
    <row r="144" spans="5:5" x14ac:dyDescent="0.25">
      <c r="E144" s="11"/>
    </row>
    <row r="145" spans="5:5" x14ac:dyDescent="0.25">
      <c r="E145" s="11"/>
    </row>
    <row r="146" spans="5:5" x14ac:dyDescent="0.25">
      <c r="E146" s="11"/>
    </row>
    <row r="147" spans="5:5" x14ac:dyDescent="0.25">
      <c r="E147" s="11"/>
    </row>
    <row r="148" spans="5:5" x14ac:dyDescent="0.25">
      <c r="E148" s="11"/>
    </row>
    <row r="149" spans="5:5" x14ac:dyDescent="0.25">
      <c r="E149" s="11"/>
    </row>
    <row r="150" spans="5:5" x14ac:dyDescent="0.25">
      <c r="E150" s="11"/>
    </row>
    <row r="151" spans="5:5" x14ac:dyDescent="0.25">
      <c r="E151" s="11"/>
    </row>
    <row r="152" spans="5:5" x14ac:dyDescent="0.25">
      <c r="E152" s="11"/>
    </row>
    <row r="153" spans="5:5" x14ac:dyDescent="0.25">
      <c r="E153" s="11"/>
    </row>
    <row r="154" spans="5:5" x14ac:dyDescent="0.25">
      <c r="E154" s="11"/>
    </row>
    <row r="155" spans="5:5" x14ac:dyDescent="0.25">
      <c r="E155" s="11"/>
    </row>
    <row r="156" spans="5:5" x14ac:dyDescent="0.25">
      <c r="E156" s="11"/>
    </row>
    <row r="157" spans="5:5" x14ac:dyDescent="0.25">
      <c r="E157" s="11"/>
    </row>
    <row r="158" spans="5:5" x14ac:dyDescent="0.25">
      <c r="E158" s="11"/>
    </row>
    <row r="159" spans="5:5" x14ac:dyDescent="0.25">
      <c r="E159" s="11"/>
    </row>
    <row r="160" spans="5:5" x14ac:dyDescent="0.25">
      <c r="E160" s="11"/>
    </row>
    <row r="161" spans="5:5" x14ac:dyDescent="0.25">
      <c r="E161" s="11"/>
    </row>
    <row r="162" spans="5:5" x14ac:dyDescent="0.25">
      <c r="E162" s="11"/>
    </row>
    <row r="163" spans="5:5" x14ac:dyDescent="0.25">
      <c r="E163" s="11"/>
    </row>
    <row r="164" spans="5:5" x14ac:dyDescent="0.25">
      <c r="E164" s="11"/>
    </row>
    <row r="165" spans="5:5" x14ac:dyDescent="0.25">
      <c r="E165" s="11"/>
    </row>
    <row r="166" spans="5:5" x14ac:dyDescent="0.25">
      <c r="E166" s="11"/>
    </row>
    <row r="167" spans="5:5" x14ac:dyDescent="0.25">
      <c r="E167" s="11"/>
    </row>
    <row r="168" spans="5:5" x14ac:dyDescent="0.25">
      <c r="E168" s="11"/>
    </row>
    <row r="169" spans="5:5" x14ac:dyDescent="0.25">
      <c r="E169" s="11"/>
    </row>
    <row r="170" spans="5:5" x14ac:dyDescent="0.25">
      <c r="E170" s="11"/>
    </row>
    <row r="171" spans="5:5" x14ac:dyDescent="0.25">
      <c r="E171" s="11"/>
    </row>
    <row r="172" spans="5:5" x14ac:dyDescent="0.25">
      <c r="E172" s="11"/>
    </row>
    <row r="173" spans="5:5" x14ac:dyDescent="0.25">
      <c r="E173" s="11"/>
    </row>
    <row r="174" spans="5:5" x14ac:dyDescent="0.25">
      <c r="E174" s="11"/>
    </row>
    <row r="175" spans="5:5" x14ac:dyDescent="0.25">
      <c r="E175" s="11"/>
    </row>
    <row r="176" spans="5:5" x14ac:dyDescent="0.25">
      <c r="E176" s="11"/>
    </row>
    <row r="177" spans="5:5" x14ac:dyDescent="0.25">
      <c r="E177" s="11"/>
    </row>
    <row r="178" spans="5:5" x14ac:dyDescent="0.25">
      <c r="E178" s="11"/>
    </row>
    <row r="179" spans="5:5" x14ac:dyDescent="0.25">
      <c r="E179" s="11"/>
    </row>
    <row r="180" spans="5:5" x14ac:dyDescent="0.25">
      <c r="E180" s="11"/>
    </row>
    <row r="181" spans="5:5" x14ac:dyDescent="0.25">
      <c r="E181" s="11"/>
    </row>
    <row r="182" spans="5:5" x14ac:dyDescent="0.25">
      <c r="E182" s="11"/>
    </row>
    <row r="183" spans="5:5" x14ac:dyDescent="0.25">
      <c r="E183" s="11"/>
    </row>
    <row r="184" spans="5:5" x14ac:dyDescent="0.25">
      <c r="E184" s="11"/>
    </row>
    <row r="185" spans="5:5" x14ac:dyDescent="0.25">
      <c r="E185" s="11"/>
    </row>
    <row r="186" spans="5:5" x14ac:dyDescent="0.25">
      <c r="E186" s="11"/>
    </row>
    <row r="187" spans="5:5" x14ac:dyDescent="0.25">
      <c r="E187" s="11"/>
    </row>
    <row r="188" spans="5:5" x14ac:dyDescent="0.25">
      <c r="E188" s="11"/>
    </row>
    <row r="189" spans="5:5" x14ac:dyDescent="0.25">
      <c r="E189" s="11"/>
    </row>
    <row r="190" spans="5:5" x14ac:dyDescent="0.25">
      <c r="E190" s="11"/>
    </row>
    <row r="191" spans="5:5" x14ac:dyDescent="0.25">
      <c r="E191" s="11"/>
    </row>
    <row r="192" spans="5:5" x14ac:dyDescent="0.25">
      <c r="E192" s="11"/>
    </row>
    <row r="193" spans="5:5" x14ac:dyDescent="0.25">
      <c r="E193" s="11"/>
    </row>
    <row r="194" spans="5:5" x14ac:dyDescent="0.25">
      <c r="E194" s="11"/>
    </row>
    <row r="195" spans="5:5" x14ac:dyDescent="0.25">
      <c r="E195" s="11"/>
    </row>
    <row r="196" spans="5:5" x14ac:dyDescent="0.25">
      <c r="E196" s="11"/>
    </row>
    <row r="197" spans="5:5" x14ac:dyDescent="0.25">
      <c r="E197" s="11"/>
    </row>
    <row r="198" spans="5:5" x14ac:dyDescent="0.25">
      <c r="E198" s="11"/>
    </row>
    <row r="199" spans="5:5" x14ac:dyDescent="0.25">
      <c r="E199" s="11"/>
    </row>
    <row r="200" spans="5:5" x14ac:dyDescent="0.25">
      <c r="E200" s="11"/>
    </row>
    <row r="201" spans="5:5" x14ac:dyDescent="0.25">
      <c r="E201" s="11"/>
    </row>
    <row r="202" spans="5:5" x14ac:dyDescent="0.25">
      <c r="E202" s="11"/>
    </row>
    <row r="203" spans="5:5" x14ac:dyDescent="0.25">
      <c r="E203" s="11"/>
    </row>
    <row r="204" spans="5:5" x14ac:dyDescent="0.25">
      <c r="E204" s="11"/>
    </row>
    <row r="205" spans="5:5" x14ac:dyDescent="0.25">
      <c r="E205" s="11"/>
    </row>
    <row r="206" spans="5:5" x14ac:dyDescent="0.25">
      <c r="E206" s="11"/>
    </row>
    <row r="207" spans="5:5" x14ac:dyDescent="0.25">
      <c r="E207" s="11"/>
    </row>
    <row r="208" spans="5:5" x14ac:dyDescent="0.25">
      <c r="E208" s="11"/>
    </row>
    <row r="209" spans="5:5" x14ac:dyDescent="0.25">
      <c r="E209" s="11"/>
    </row>
    <row r="210" spans="5:5" x14ac:dyDescent="0.25">
      <c r="E210" s="11"/>
    </row>
    <row r="211" spans="5:5" x14ac:dyDescent="0.25">
      <c r="E211" s="11"/>
    </row>
    <row r="212" spans="5:5" x14ac:dyDescent="0.25">
      <c r="E212" s="11"/>
    </row>
    <row r="213" spans="5:5" x14ac:dyDescent="0.25">
      <c r="E213" s="11"/>
    </row>
    <row r="214" spans="5:5" x14ac:dyDescent="0.25">
      <c r="E214" s="11"/>
    </row>
    <row r="215" spans="5:5" x14ac:dyDescent="0.25">
      <c r="E215" s="11"/>
    </row>
    <row r="216" spans="5:5" x14ac:dyDescent="0.25">
      <c r="E216" s="11"/>
    </row>
    <row r="217" spans="5:5" x14ac:dyDescent="0.25">
      <c r="E217" s="11"/>
    </row>
    <row r="218" spans="5:5" x14ac:dyDescent="0.25">
      <c r="E218" s="11"/>
    </row>
    <row r="219" spans="5:5" x14ac:dyDescent="0.25">
      <c r="E219" s="11"/>
    </row>
    <row r="220" spans="5:5" x14ac:dyDescent="0.25">
      <c r="E220" s="11"/>
    </row>
    <row r="221" spans="5:5" x14ac:dyDescent="0.25">
      <c r="E221" s="11"/>
    </row>
    <row r="222" spans="5:5" x14ac:dyDescent="0.25">
      <c r="E222" s="11"/>
    </row>
    <row r="223" spans="5:5" x14ac:dyDescent="0.25">
      <c r="E223" s="11"/>
    </row>
    <row r="224" spans="5:5" x14ac:dyDescent="0.25">
      <c r="E224" s="11"/>
    </row>
    <row r="225" spans="5:5" x14ac:dyDescent="0.25">
      <c r="E225" s="11"/>
    </row>
    <row r="226" spans="5:5" x14ac:dyDescent="0.25">
      <c r="E226" s="11"/>
    </row>
    <row r="227" spans="5:5" x14ac:dyDescent="0.25">
      <c r="E227" s="11"/>
    </row>
    <row r="228" spans="5:5" x14ac:dyDescent="0.25">
      <c r="E228" s="11"/>
    </row>
    <row r="229" spans="5:5" x14ac:dyDescent="0.25">
      <c r="E229" s="11"/>
    </row>
    <row r="230" spans="5:5" x14ac:dyDescent="0.25">
      <c r="E230" s="11"/>
    </row>
    <row r="231" spans="5:5" x14ac:dyDescent="0.25">
      <c r="E231" s="11"/>
    </row>
    <row r="232" spans="5:5" x14ac:dyDescent="0.25">
      <c r="E232" s="11"/>
    </row>
    <row r="233" spans="5:5" x14ac:dyDescent="0.25">
      <c r="E233" s="11"/>
    </row>
    <row r="234" spans="5:5" x14ac:dyDescent="0.25">
      <c r="E234" s="11"/>
    </row>
    <row r="235" spans="5:5" x14ac:dyDescent="0.25">
      <c r="E235" s="11"/>
    </row>
    <row r="236" spans="5:5" x14ac:dyDescent="0.25">
      <c r="E236" s="11"/>
    </row>
    <row r="237" spans="5:5" x14ac:dyDescent="0.25">
      <c r="E237" s="11"/>
    </row>
    <row r="238" spans="5:5" x14ac:dyDescent="0.25">
      <c r="E238" s="11"/>
    </row>
    <row r="239" spans="5:5" x14ac:dyDescent="0.25">
      <c r="E239" s="11"/>
    </row>
    <row r="240" spans="5:5" x14ac:dyDescent="0.25">
      <c r="E240" s="11"/>
    </row>
    <row r="241" spans="5:5" x14ac:dyDescent="0.25">
      <c r="E241" s="11"/>
    </row>
    <row r="242" spans="5:5" x14ac:dyDescent="0.25">
      <c r="E242" s="11"/>
    </row>
    <row r="243" spans="5:5" x14ac:dyDescent="0.25">
      <c r="E243" s="11"/>
    </row>
    <row r="244" spans="5:5" x14ac:dyDescent="0.25">
      <c r="E244" s="11"/>
    </row>
    <row r="245" spans="5:5" x14ac:dyDescent="0.25">
      <c r="E245" s="11"/>
    </row>
    <row r="246" spans="5:5" x14ac:dyDescent="0.25">
      <c r="E246" s="11"/>
    </row>
    <row r="247" spans="5:5" x14ac:dyDescent="0.25">
      <c r="E247" s="11"/>
    </row>
    <row r="248" spans="5:5" x14ac:dyDescent="0.25">
      <c r="E248" s="11"/>
    </row>
    <row r="249" spans="5:5" x14ac:dyDescent="0.25">
      <c r="E249" s="11"/>
    </row>
    <row r="250" spans="5:5" x14ac:dyDescent="0.25">
      <c r="E250" s="11"/>
    </row>
    <row r="251" spans="5:5" x14ac:dyDescent="0.25">
      <c r="E251" s="11"/>
    </row>
    <row r="252" spans="5:5" x14ac:dyDescent="0.25">
      <c r="E252" s="11"/>
    </row>
    <row r="253" spans="5:5" x14ac:dyDescent="0.25">
      <c r="E253" s="11"/>
    </row>
    <row r="254" spans="5:5" x14ac:dyDescent="0.25">
      <c r="E254" s="11"/>
    </row>
    <row r="255" spans="5:5" x14ac:dyDescent="0.25">
      <c r="E255" s="11"/>
    </row>
    <row r="256" spans="5:5" x14ac:dyDescent="0.25">
      <c r="E256" s="11"/>
    </row>
    <row r="257" spans="5:5" x14ac:dyDescent="0.25">
      <c r="E257" s="11"/>
    </row>
    <row r="258" spans="5:5" x14ac:dyDescent="0.25">
      <c r="E258" s="11"/>
    </row>
    <row r="259" spans="5:5" x14ac:dyDescent="0.25">
      <c r="E259" s="11"/>
    </row>
    <row r="260" spans="5:5" x14ac:dyDescent="0.25">
      <c r="E260" s="11"/>
    </row>
    <row r="261" spans="5:5" x14ac:dyDescent="0.25">
      <c r="E261" s="11"/>
    </row>
    <row r="262" spans="5:5" x14ac:dyDescent="0.25">
      <c r="E262" s="11"/>
    </row>
    <row r="263" spans="5:5" x14ac:dyDescent="0.25">
      <c r="E263" s="11"/>
    </row>
    <row r="264" spans="5:5" x14ac:dyDescent="0.25">
      <c r="E264" s="11"/>
    </row>
    <row r="265" spans="5:5" x14ac:dyDescent="0.25">
      <c r="E265" s="11"/>
    </row>
    <row r="266" spans="5:5" x14ac:dyDescent="0.25">
      <c r="E266" s="11"/>
    </row>
    <row r="267" spans="5:5" x14ac:dyDescent="0.25">
      <c r="E267" s="11"/>
    </row>
    <row r="268" spans="5:5" x14ac:dyDescent="0.25">
      <c r="E268" s="11"/>
    </row>
    <row r="269" spans="5:5" x14ac:dyDescent="0.25">
      <c r="E269" s="11"/>
    </row>
    <row r="270" spans="5:5" x14ac:dyDescent="0.25">
      <c r="E270" s="11"/>
    </row>
    <row r="271" spans="5:5" x14ac:dyDescent="0.25">
      <c r="E271" s="11"/>
    </row>
    <row r="272" spans="5:5" x14ac:dyDescent="0.25">
      <c r="E272" s="11"/>
    </row>
    <row r="273" spans="5:5" x14ac:dyDescent="0.25">
      <c r="E273" s="11"/>
    </row>
  </sheetData>
  <mergeCells count="1">
    <mergeCell ref="B1:F1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85A7-0862-4D81-96EA-2CAD7B354513}">
  <dimension ref="A1:G16"/>
  <sheetViews>
    <sheetView workbookViewId="0">
      <selection activeCell="A10" sqref="A10:C16"/>
    </sheetView>
  </sheetViews>
  <sheetFormatPr defaultRowHeight="15" x14ac:dyDescent="0.25"/>
  <cols>
    <col min="1" max="1" width="32" customWidth="1"/>
    <col min="3" max="3" width="22.140625" customWidth="1"/>
    <col min="5" max="5" width="0.140625" customWidth="1"/>
    <col min="6" max="6" width="27.5703125" customWidth="1"/>
    <col min="7" max="7" width="14.5703125" customWidth="1"/>
  </cols>
  <sheetData>
    <row r="1" spans="1:7" ht="18.75" x14ac:dyDescent="0.3">
      <c r="A1" s="29" t="s">
        <v>99</v>
      </c>
      <c r="B1" s="30"/>
      <c r="C1" s="31"/>
      <c r="D1" s="12"/>
      <c r="F1" s="47" t="s">
        <v>3</v>
      </c>
      <c r="G1" s="48"/>
    </row>
    <row r="2" spans="1:7" ht="18.75" x14ac:dyDescent="0.3">
      <c r="A2" s="32"/>
      <c r="B2" s="33"/>
      <c r="C2" s="34"/>
      <c r="F2" s="40" t="s">
        <v>76</v>
      </c>
      <c r="G2" s="42" t="s">
        <v>77</v>
      </c>
    </row>
    <row r="3" spans="1:7" ht="18.75" x14ac:dyDescent="0.3">
      <c r="A3" s="35" t="s">
        <v>66</v>
      </c>
      <c r="B3" s="36"/>
      <c r="C3" s="37">
        <v>9472</v>
      </c>
      <c r="F3" s="40" t="s">
        <v>78</v>
      </c>
      <c r="G3" s="42" t="s">
        <v>79</v>
      </c>
    </row>
    <row r="4" spans="1:7" ht="18.75" x14ac:dyDescent="0.3">
      <c r="A4" s="35" t="s">
        <v>67</v>
      </c>
      <c r="B4" s="36"/>
      <c r="C4" s="37">
        <v>9000</v>
      </c>
      <c r="F4" s="40" t="s">
        <v>80</v>
      </c>
      <c r="G4" s="42" t="s">
        <v>81</v>
      </c>
    </row>
    <row r="5" spans="1:7" ht="18.75" x14ac:dyDescent="0.3">
      <c r="A5" s="35" t="s">
        <v>68</v>
      </c>
      <c r="B5" s="36"/>
      <c r="C5" s="37">
        <v>1510.06</v>
      </c>
      <c r="F5" s="40" t="s">
        <v>82</v>
      </c>
      <c r="G5" s="42" t="s">
        <v>77</v>
      </c>
    </row>
    <row r="6" spans="1:7" ht="18.75" x14ac:dyDescent="0.3">
      <c r="A6" s="35" t="s">
        <v>69</v>
      </c>
      <c r="B6" s="36"/>
      <c r="C6" s="37">
        <v>7006</v>
      </c>
      <c r="F6" s="40" t="s">
        <v>83</v>
      </c>
      <c r="G6" s="42" t="s">
        <v>84</v>
      </c>
    </row>
    <row r="7" spans="1:7" ht="19.5" thickBot="1" x14ac:dyDescent="0.35">
      <c r="A7" s="35" t="s">
        <v>70</v>
      </c>
      <c r="B7" s="36"/>
      <c r="C7" s="38">
        <v>3189</v>
      </c>
      <c r="F7" s="40" t="s">
        <v>85</v>
      </c>
      <c r="G7" s="42" t="s">
        <v>86</v>
      </c>
    </row>
    <row r="8" spans="1:7" ht="18.75" x14ac:dyDescent="0.3">
      <c r="A8" s="35" t="s">
        <v>71</v>
      </c>
      <c r="B8" s="39"/>
      <c r="C8" s="37">
        <f>SUM(C3:C7)</f>
        <v>30177.06</v>
      </c>
      <c r="F8" s="40" t="s">
        <v>87</v>
      </c>
      <c r="G8" s="42" t="s">
        <v>88</v>
      </c>
    </row>
    <row r="9" spans="1:7" ht="18.75" x14ac:dyDescent="0.3">
      <c r="A9" s="40"/>
      <c r="B9" s="41"/>
      <c r="C9" s="42"/>
      <c r="F9" s="40" t="s">
        <v>89</v>
      </c>
      <c r="G9" s="42" t="s">
        <v>90</v>
      </c>
    </row>
    <row r="10" spans="1:7" ht="18.75" x14ac:dyDescent="0.3">
      <c r="A10" s="43" t="s">
        <v>100</v>
      </c>
      <c r="B10" s="41"/>
      <c r="C10" s="42"/>
      <c r="F10" s="40" t="s">
        <v>91</v>
      </c>
      <c r="G10" s="42" t="s">
        <v>88</v>
      </c>
    </row>
    <row r="11" spans="1:7" ht="19.5" thickBot="1" x14ac:dyDescent="0.35">
      <c r="A11" s="40"/>
      <c r="B11" s="41"/>
      <c r="C11" s="42"/>
      <c r="F11" s="49" t="s">
        <v>92</v>
      </c>
      <c r="G11" s="50" t="s">
        <v>86</v>
      </c>
    </row>
    <row r="12" spans="1:7" ht="18.75" x14ac:dyDescent="0.3">
      <c r="A12" s="35" t="s">
        <v>72</v>
      </c>
      <c r="B12" s="36"/>
      <c r="C12" s="37">
        <v>11631</v>
      </c>
    </row>
    <row r="13" spans="1:7" ht="18.75" x14ac:dyDescent="0.3">
      <c r="A13" s="35" t="s">
        <v>73</v>
      </c>
      <c r="B13" s="36"/>
      <c r="C13" s="37">
        <v>18570</v>
      </c>
    </row>
    <row r="14" spans="1:7" ht="18.75" x14ac:dyDescent="0.3">
      <c r="A14" s="35" t="s">
        <v>74</v>
      </c>
      <c r="B14" s="36"/>
      <c r="C14" s="37">
        <v>4717</v>
      </c>
    </row>
    <row r="15" spans="1:7" ht="19.5" thickBot="1" x14ac:dyDescent="0.35">
      <c r="A15" s="51" t="s">
        <v>75</v>
      </c>
      <c r="B15" s="36"/>
      <c r="C15" s="37">
        <v>1500</v>
      </c>
    </row>
    <row r="16" spans="1:7" ht="19.5" thickBot="1" x14ac:dyDescent="0.35">
      <c r="A16" s="44" t="s">
        <v>98</v>
      </c>
      <c r="B16" s="45"/>
      <c r="C16" s="46">
        <v>36418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18-19 budget HOA copy</vt:lpstr>
      <vt:lpstr>Reserve items-comps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Ann Matzinger</dc:creator>
  <cp:lastModifiedBy>Lee Ann Matzinger</cp:lastModifiedBy>
  <cp:lastPrinted>2018-06-26T16:08:47Z</cp:lastPrinted>
  <dcterms:created xsi:type="dcterms:W3CDTF">2018-03-06T19:07:03Z</dcterms:created>
  <dcterms:modified xsi:type="dcterms:W3CDTF">2018-07-19T18:17:10Z</dcterms:modified>
</cp:coreProperties>
</file>